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1NRM01\Documents\"/>
    </mc:Choice>
  </mc:AlternateContent>
  <xr:revisionPtr revIDLastSave="0" documentId="8_{2B122A89-7122-48C7-BDF1-70CF5D66349D}" xr6:coauthVersionLast="47" xr6:coauthVersionMax="47" xr10:uidLastSave="{00000000-0000-0000-0000-000000000000}"/>
  <bookViews>
    <workbookView xWindow="-80" yWindow="-80" windowWidth="19360" windowHeight="10360" xr2:uid="{CEF7F7D9-9E1B-4A22-BC4E-A15EE73A1BD2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6" i="1" l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P6" i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5" i="1"/>
  <c r="N58" i="1" l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O57" i="1"/>
  <c r="N57" i="1"/>
  <c r="N56" i="1"/>
  <c r="O5" i="1"/>
  <c r="O6" i="1"/>
  <c r="O7" i="1"/>
  <c r="O8" i="1"/>
  <c r="O9" i="1"/>
  <c r="O10" i="1"/>
  <c r="O11" i="1"/>
  <c r="O12" i="1"/>
  <c r="O13" i="1"/>
  <c r="O14" i="1"/>
  <c r="O15" i="1"/>
  <c r="O16" i="1"/>
  <c r="O21" i="1" s="1"/>
  <c r="O18" i="1"/>
  <c r="O19" i="1"/>
  <c r="O20" i="1"/>
  <c r="O24" i="1"/>
  <c r="O26" i="1"/>
  <c r="O27" i="1"/>
  <c r="O28" i="1"/>
  <c r="O32" i="1"/>
  <c r="O34" i="1"/>
  <c r="O35" i="1"/>
  <c r="O36" i="1"/>
  <c r="O37" i="1" s="1"/>
  <c r="O52" i="1"/>
  <c r="N13" i="1"/>
  <c r="F6" i="1"/>
  <c r="L6" i="1" s="1"/>
  <c r="G6" i="1"/>
  <c r="N6" i="1" s="1"/>
  <c r="H6" i="1"/>
  <c r="F7" i="1"/>
  <c r="G7" i="1"/>
  <c r="H7" i="1"/>
  <c r="F8" i="1"/>
  <c r="G8" i="1"/>
  <c r="H8" i="1"/>
  <c r="F9" i="1"/>
  <c r="G9" i="1"/>
  <c r="H9" i="1"/>
  <c r="G5" i="1"/>
  <c r="H5" i="1"/>
  <c r="F5" i="1"/>
  <c r="O49" i="1" l="1"/>
  <c r="O41" i="1"/>
  <c r="O33" i="1"/>
  <c r="O25" i="1"/>
  <c r="O17" i="1"/>
  <c r="O44" i="1"/>
  <c r="O43" i="1"/>
  <c r="O42" i="1"/>
  <c r="O40" i="1"/>
  <c r="O55" i="1"/>
  <c r="O47" i="1"/>
  <c r="O39" i="1"/>
  <c r="O31" i="1"/>
  <c r="O23" i="1"/>
  <c r="O51" i="1"/>
  <c r="O54" i="1"/>
  <c r="O46" i="1"/>
  <c r="O38" i="1"/>
  <c r="O30" i="1"/>
  <c r="O22" i="1"/>
  <c r="O50" i="1"/>
  <c r="O56" i="1"/>
  <c r="O48" i="1"/>
  <c r="O53" i="1"/>
  <c r="O45" i="1"/>
  <c r="O29" i="1"/>
  <c r="N12" i="1"/>
  <c r="N11" i="1"/>
  <c r="N10" i="1"/>
  <c r="N5" i="1"/>
  <c r="N9" i="1"/>
  <c r="N16" i="1"/>
  <c r="N8" i="1"/>
  <c r="N15" i="1"/>
  <c r="N7" i="1"/>
  <c r="N14" i="1"/>
  <c r="L13" i="1"/>
  <c r="L11" i="1"/>
  <c r="L12" i="1"/>
  <c r="L5" i="1"/>
  <c r="L9" i="1"/>
  <c r="L10" i="1"/>
  <c r="L16" i="1"/>
  <c r="L8" i="1"/>
  <c r="L15" i="1"/>
  <c r="L7" i="1"/>
  <c r="L14" i="1"/>
  <c r="N22" i="1" l="1"/>
  <c r="N30" i="1"/>
  <c r="N23" i="1"/>
  <c r="N31" i="1"/>
  <c r="N35" i="1"/>
  <c r="N24" i="1"/>
  <c r="N32" i="1"/>
  <c r="N19" i="1"/>
  <c r="N25" i="1"/>
  <c r="N33" i="1"/>
  <c r="N17" i="1"/>
  <c r="N18" i="1"/>
  <c r="N26" i="1"/>
  <c r="N34" i="1"/>
  <c r="N27" i="1"/>
  <c r="N20" i="1"/>
  <c r="N28" i="1"/>
  <c r="N36" i="1"/>
  <c r="N21" i="1"/>
  <c r="N29" i="1"/>
  <c r="L18" i="1"/>
  <c r="L26" i="1"/>
  <c r="L34" i="1"/>
  <c r="L19" i="1"/>
  <c r="L27" i="1"/>
  <c r="L35" i="1"/>
  <c r="L20" i="1"/>
  <c r="L28" i="1"/>
  <c r="L36" i="1"/>
  <c r="L21" i="1"/>
  <c r="L29" i="1"/>
  <c r="L17" i="1"/>
  <c r="L22" i="1"/>
  <c r="L30" i="1"/>
  <c r="L23" i="1"/>
  <c r="L31" i="1"/>
  <c r="L25" i="1"/>
  <c r="L33" i="1"/>
  <c r="L24" i="1"/>
  <c r="L32" i="1"/>
  <c r="N38" i="1" l="1"/>
  <c r="N46" i="1"/>
  <c r="N54" i="1"/>
  <c r="N42" i="1"/>
  <c r="N51" i="1"/>
  <c r="N52" i="1"/>
  <c r="N45" i="1"/>
  <c r="N39" i="1"/>
  <c r="N47" i="1"/>
  <c r="N55" i="1"/>
  <c r="N48" i="1"/>
  <c r="N50" i="1"/>
  <c r="N43" i="1"/>
  <c r="N53" i="1"/>
  <c r="N40" i="1"/>
  <c r="N41" i="1"/>
  <c r="N49" i="1"/>
  <c r="N37" i="1"/>
  <c r="N44" i="1"/>
</calcChain>
</file>

<file path=xl/sharedStrings.xml><?xml version="1.0" encoding="utf-8"?>
<sst xmlns="http://schemas.openxmlformats.org/spreadsheetml/2006/main" count="13" uniqueCount="6">
  <si>
    <t>shape</t>
  </si>
  <si>
    <t>transfers</t>
  </si>
  <si>
    <t>powerplant</t>
  </si>
  <si>
    <t>t&amp;d</t>
  </si>
  <si>
    <t>quarter</t>
  </si>
  <si>
    <t>nom BFI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</si>
</sst>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09]mmm\-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AAFD7-AF04-4F5A-88FA-38B808B1F223}">
  <dimension ref="A3:Q109"/>
  <sheetViews>
    <sheetView tabSelected="1" topLeftCell="A33" workbookViewId="0">
      <selection activeCell="H45" sqref="H45"/>
    </sheetView>
  </sheetViews>
  <sheetFormatPr defaultRowHeight="15" x14ac:dyDescent="0.25"/>
  <cols>
    <col min="17" max="17" width="12" bestFit="1" customWidth="1"/>
  </cols>
  <sheetData>
    <row r="3" spans="1:17" x14ac:dyDescent="0.25">
      <c r="J3" t="s">
        <v>0</v>
      </c>
      <c r="K3" t="s">
        <v>4</v>
      </c>
      <c r="L3" t="s">
        <v>1</v>
      </c>
      <c r="M3" t="s">
        <v>0</v>
      </c>
      <c r="N3" t="s">
        <v>2</v>
      </c>
      <c r="O3" t="s">
        <v>3</v>
      </c>
      <c r="P3" t="s">
        <v>5</v>
      </c>
    </row>
    <row r="4" spans="1:17" x14ac:dyDescent="0.25">
      <c r="B4" t="s">
        <v>1</v>
      </c>
      <c r="C4" t="s">
        <v>2</v>
      </c>
      <c r="D4" t="s">
        <v>3</v>
      </c>
      <c r="F4" t="s">
        <v>1</v>
      </c>
      <c r="G4" t="s">
        <v>2</v>
      </c>
      <c r="H4" t="s">
        <v>3</v>
      </c>
      <c r="N4">
        <v>0</v>
      </c>
      <c r="O4">
        <v>0</v>
      </c>
      <c r="P4">
        <v>3438.6</v>
      </c>
    </row>
    <row r="5" spans="1:17" x14ac:dyDescent="0.25">
      <c r="A5">
        <v>2020</v>
      </c>
      <c r="B5" s="1">
        <v>0</v>
      </c>
      <c r="C5" s="1">
        <v>0</v>
      </c>
      <c r="D5" s="1">
        <v>0</v>
      </c>
      <c r="F5" s="1">
        <f t="shared" ref="F5:H9" si="0">B5*5</f>
        <v>0</v>
      </c>
      <c r="G5" s="1">
        <f t="shared" si="0"/>
        <v>0</v>
      </c>
      <c r="H5" s="1">
        <f t="shared" si="0"/>
        <v>0</v>
      </c>
      <c r="J5">
        <v>1</v>
      </c>
      <c r="K5" s="2">
        <v>44986</v>
      </c>
      <c r="L5" s="1">
        <f>$J5*F$6/78</f>
        <v>1.252518160847077</v>
      </c>
      <c r="M5" s="3">
        <v>1</v>
      </c>
      <c r="N5" s="1">
        <f>$M5*G$6/SUM($M$5:$M$16)</f>
        <v>1.906758114647831</v>
      </c>
      <c r="O5" s="1">
        <f>$M5*H$6/SUM($M$5:$M$16)</f>
        <v>0.6502627335180865</v>
      </c>
      <c r="P5" s="1">
        <f>P4+(N5-N4)+(O5-O4)</f>
        <v>3441.1570208481658</v>
      </c>
      <c r="Q5">
        <f>LN(P5/P4)</f>
        <v>7.4334630079538576E-4</v>
      </c>
    </row>
    <row r="6" spans="1:17" x14ac:dyDescent="0.25">
      <c r="A6">
        <v>2025</v>
      </c>
      <c r="B6" s="1">
        <v>19.539283309214401</v>
      </c>
      <c r="C6" s="1">
        <v>19.448932769407875</v>
      </c>
      <c r="D6" s="1">
        <v>6.6326798818844814</v>
      </c>
      <c r="F6" s="1">
        <f t="shared" si="0"/>
        <v>97.696416546072001</v>
      </c>
      <c r="G6" s="1">
        <f t="shared" si="0"/>
        <v>97.244663847039376</v>
      </c>
      <c r="H6" s="1">
        <f t="shared" si="0"/>
        <v>33.163399409422411</v>
      </c>
      <c r="J6">
        <v>2</v>
      </c>
      <c r="K6" s="2">
        <v>45078</v>
      </c>
      <c r="L6" s="1">
        <f t="shared" ref="L6:L16" si="1">$J6*F$6/78</f>
        <v>2.505036321694154</v>
      </c>
      <c r="M6" s="3">
        <v>2</v>
      </c>
      <c r="N6" s="1">
        <f t="shared" ref="N6:O16" si="2">$M6*G$6/SUM($M$5:$M$16)</f>
        <v>3.8135162292956619</v>
      </c>
      <c r="O6" s="1">
        <f t="shared" si="2"/>
        <v>1.300525467036173</v>
      </c>
      <c r="P6" s="1">
        <f t="shared" ref="P6:P69" si="3">P5+(N6-N5)+(O6-O5)</f>
        <v>3443.7140416963316</v>
      </c>
      <c r="Q6">
        <f t="shared" ref="Q6:Q69" si="4">LN(P6/P5)</f>
        <v>7.4279414748800723E-4</v>
      </c>
    </row>
    <row r="7" spans="1:17" x14ac:dyDescent="0.25">
      <c r="A7">
        <v>2030</v>
      </c>
      <c r="B7" s="1">
        <v>71.402813080585901</v>
      </c>
      <c r="C7" s="1">
        <v>22.77754806172404</v>
      </c>
      <c r="D7" s="1">
        <v>6.456732389468157</v>
      </c>
      <c r="F7" s="1">
        <f t="shared" si="0"/>
        <v>357.01406540292953</v>
      </c>
      <c r="G7" s="1">
        <f t="shared" si="0"/>
        <v>113.88774030862021</v>
      </c>
      <c r="H7" s="1">
        <f t="shared" si="0"/>
        <v>32.283661947340782</v>
      </c>
      <c r="J7">
        <v>3</v>
      </c>
      <c r="K7" s="2">
        <v>45170</v>
      </c>
      <c r="L7" s="1">
        <f t="shared" si="1"/>
        <v>3.7575544825412308</v>
      </c>
      <c r="M7" s="3">
        <v>3</v>
      </c>
      <c r="N7" s="1">
        <f t="shared" si="2"/>
        <v>5.7202743439434931</v>
      </c>
      <c r="O7" s="1">
        <f t="shared" si="2"/>
        <v>1.9507882005542594</v>
      </c>
      <c r="P7" s="1">
        <f t="shared" si="3"/>
        <v>3446.2710625444975</v>
      </c>
      <c r="Q7">
        <f t="shared" si="4"/>
        <v>7.422428138445195E-4</v>
      </c>
    </row>
    <row r="8" spans="1:17" x14ac:dyDescent="0.25">
      <c r="A8">
        <v>2035</v>
      </c>
      <c r="B8" s="1">
        <v>0</v>
      </c>
      <c r="C8" s="1">
        <v>29.702400867098163</v>
      </c>
      <c r="D8" s="1">
        <v>6.6336434299237528</v>
      </c>
      <c r="F8" s="1">
        <f t="shared" si="0"/>
        <v>0</v>
      </c>
      <c r="G8" s="1">
        <f t="shared" si="0"/>
        <v>148.51200433549081</v>
      </c>
      <c r="H8" s="1">
        <f t="shared" si="0"/>
        <v>33.168217149618762</v>
      </c>
      <c r="J8">
        <v>4</v>
      </c>
      <c r="K8" s="2">
        <v>45261</v>
      </c>
      <c r="L8" s="1">
        <f t="shared" si="1"/>
        <v>5.010072643388308</v>
      </c>
      <c r="M8" s="3">
        <v>4</v>
      </c>
      <c r="N8" s="1">
        <f t="shared" si="2"/>
        <v>7.6270324585913238</v>
      </c>
      <c r="O8" s="1">
        <f t="shared" si="2"/>
        <v>2.601050934072346</v>
      </c>
      <c r="P8" s="1">
        <f t="shared" si="3"/>
        <v>3448.8280833926633</v>
      </c>
      <c r="Q8">
        <f t="shared" si="4"/>
        <v>7.4169229804109404E-4</v>
      </c>
    </row>
    <row r="9" spans="1:17" x14ac:dyDescent="0.25">
      <c r="A9">
        <v>2040</v>
      </c>
      <c r="B9" s="1">
        <v>0</v>
      </c>
      <c r="C9" s="1">
        <v>20.410476864686089</v>
      </c>
      <c r="D9" s="1">
        <v>5.8860950033417092</v>
      </c>
      <c r="F9" s="1">
        <f t="shared" si="0"/>
        <v>0</v>
      </c>
      <c r="G9" s="1">
        <f t="shared" si="0"/>
        <v>102.05238432343045</v>
      </c>
      <c r="H9" s="1">
        <f t="shared" si="0"/>
        <v>29.430475016708545</v>
      </c>
      <c r="J9">
        <v>5</v>
      </c>
      <c r="K9" s="2">
        <v>45352</v>
      </c>
      <c r="L9" s="1">
        <f t="shared" si="1"/>
        <v>6.2625908042353844</v>
      </c>
      <c r="M9" s="3">
        <v>5</v>
      </c>
      <c r="N9" s="1">
        <f t="shared" si="2"/>
        <v>9.5337905732391537</v>
      </c>
      <c r="O9" s="1">
        <f t="shared" si="2"/>
        <v>3.2513136675904328</v>
      </c>
      <c r="P9" s="1">
        <f t="shared" si="3"/>
        <v>3451.3851042408292</v>
      </c>
      <c r="Q9">
        <f t="shared" si="4"/>
        <v>7.4114259825899895E-4</v>
      </c>
    </row>
    <row r="10" spans="1:17" x14ac:dyDescent="0.25">
      <c r="J10">
        <v>6</v>
      </c>
      <c r="K10" s="2">
        <v>45444</v>
      </c>
      <c r="L10" s="1">
        <f t="shared" si="1"/>
        <v>7.5151089650824616</v>
      </c>
      <c r="M10" s="3">
        <v>6</v>
      </c>
      <c r="N10" s="1">
        <f t="shared" si="2"/>
        <v>11.440548687886986</v>
      </c>
      <c r="O10" s="1">
        <f t="shared" si="2"/>
        <v>3.9015764011085188</v>
      </c>
      <c r="P10" s="1">
        <f t="shared" si="3"/>
        <v>3453.942125088995</v>
      </c>
      <c r="Q10">
        <f t="shared" si="4"/>
        <v>7.4059371268548767E-4</v>
      </c>
    </row>
    <row r="11" spans="1:17" x14ac:dyDescent="0.25">
      <c r="J11">
        <v>7</v>
      </c>
      <c r="K11" s="2">
        <v>45536</v>
      </c>
      <c r="L11" s="1">
        <f t="shared" si="1"/>
        <v>8.767627125929538</v>
      </c>
      <c r="M11" s="3">
        <v>6</v>
      </c>
      <c r="N11" s="1">
        <f t="shared" si="2"/>
        <v>11.440548687886986</v>
      </c>
      <c r="O11" s="1">
        <f t="shared" si="2"/>
        <v>3.9015764011085188</v>
      </c>
      <c r="P11" s="1">
        <f t="shared" si="3"/>
        <v>3453.942125088995</v>
      </c>
      <c r="Q11">
        <f t="shared" si="4"/>
        <v>0</v>
      </c>
    </row>
    <row r="12" spans="1:17" x14ac:dyDescent="0.25">
      <c r="J12">
        <v>8</v>
      </c>
      <c r="K12" s="2">
        <v>45627</v>
      </c>
      <c r="L12" s="1">
        <f t="shared" si="1"/>
        <v>10.020145286776616</v>
      </c>
      <c r="M12" s="3">
        <v>6</v>
      </c>
      <c r="N12" s="1">
        <f t="shared" si="2"/>
        <v>11.440548687886986</v>
      </c>
      <c r="O12" s="1">
        <f t="shared" si="2"/>
        <v>3.9015764011085188</v>
      </c>
      <c r="P12" s="1">
        <f t="shared" si="3"/>
        <v>3453.942125088995</v>
      </c>
      <c r="Q12">
        <f t="shared" si="4"/>
        <v>0</v>
      </c>
    </row>
    <row r="13" spans="1:17" x14ac:dyDescent="0.25">
      <c r="J13">
        <v>9</v>
      </c>
      <c r="K13" s="2">
        <v>45717</v>
      </c>
      <c r="L13" s="1">
        <f t="shared" si="1"/>
        <v>11.272663447623692</v>
      </c>
      <c r="M13" s="3">
        <v>5</v>
      </c>
      <c r="N13" s="1">
        <f t="shared" si="2"/>
        <v>9.5337905732391537</v>
      </c>
      <c r="O13" s="1">
        <f t="shared" si="2"/>
        <v>3.2513136675904328</v>
      </c>
      <c r="P13" s="1">
        <f t="shared" si="3"/>
        <v>3451.3851042408292</v>
      </c>
      <c r="Q13">
        <f t="shared" si="4"/>
        <v>-7.4059371268544408E-4</v>
      </c>
    </row>
    <row r="14" spans="1:17" x14ac:dyDescent="0.25">
      <c r="J14">
        <v>10</v>
      </c>
      <c r="K14" s="2">
        <v>45809</v>
      </c>
      <c r="L14" s="1">
        <f t="shared" si="1"/>
        <v>12.525181608470769</v>
      </c>
      <c r="M14" s="3">
        <v>5</v>
      </c>
      <c r="N14" s="1">
        <f t="shared" si="2"/>
        <v>9.5337905732391537</v>
      </c>
      <c r="O14" s="1">
        <f t="shared" si="2"/>
        <v>3.2513136675904328</v>
      </c>
      <c r="P14" s="1">
        <f t="shared" si="3"/>
        <v>3451.3851042408292</v>
      </c>
      <c r="Q14">
        <f t="shared" si="4"/>
        <v>0</v>
      </c>
    </row>
    <row r="15" spans="1:17" x14ac:dyDescent="0.25">
      <c r="J15">
        <v>11</v>
      </c>
      <c r="K15" s="2">
        <v>45901</v>
      </c>
      <c r="L15" s="1">
        <f t="shared" si="1"/>
        <v>13.777699769317847</v>
      </c>
      <c r="M15" s="3">
        <v>4</v>
      </c>
      <c r="N15" s="1">
        <f t="shared" si="2"/>
        <v>7.6270324585913238</v>
      </c>
      <c r="O15" s="1">
        <f t="shared" si="2"/>
        <v>2.601050934072346</v>
      </c>
      <c r="P15" s="1">
        <f t="shared" si="3"/>
        <v>3448.8280833926633</v>
      </c>
      <c r="Q15">
        <f t="shared" si="4"/>
        <v>-7.4114259825895689E-4</v>
      </c>
    </row>
    <row r="16" spans="1:17" x14ac:dyDescent="0.25">
      <c r="J16">
        <v>12</v>
      </c>
      <c r="K16" s="2">
        <v>45992</v>
      </c>
      <c r="L16" s="1">
        <f t="shared" si="1"/>
        <v>15.030217930164923</v>
      </c>
      <c r="M16" s="3">
        <v>4</v>
      </c>
      <c r="N16" s="1">
        <f t="shared" si="2"/>
        <v>7.6270324585913238</v>
      </c>
      <c r="O16" s="1">
        <f t="shared" si="2"/>
        <v>2.601050934072346</v>
      </c>
      <c r="P16" s="1">
        <f t="shared" si="3"/>
        <v>3448.8280833926633</v>
      </c>
      <c r="Q16">
        <f t="shared" si="4"/>
        <v>0</v>
      </c>
    </row>
    <row r="17" spans="10:17" x14ac:dyDescent="0.25">
      <c r="J17">
        <v>1</v>
      </c>
      <c r="K17" s="2">
        <v>46082</v>
      </c>
      <c r="L17" s="1">
        <f>$L$16+(J17*($F$7-$L$16*20))/SUM($J$17:$J$36)</f>
        <v>15.394151522420607</v>
      </c>
      <c r="M17" s="3">
        <v>1</v>
      </c>
      <c r="N17" s="1">
        <f>N$16+($M17*(G$7-20*N$16)/SUM($M$17:$M$36))</f>
        <v>7.1046958523317798</v>
      </c>
      <c r="O17" s="1">
        <f>O$16+($M17*(H$7-20*O$16)/SUM($M$17:$M$36))</f>
        <v>2.3343298971249657</v>
      </c>
      <c r="P17" s="1">
        <f t="shared" si="3"/>
        <v>3448.0390257494564</v>
      </c>
      <c r="Q17">
        <f t="shared" si="4"/>
        <v>-2.288162535722163E-4</v>
      </c>
    </row>
    <row r="18" spans="10:17" x14ac:dyDescent="0.25">
      <c r="J18">
        <v>2</v>
      </c>
      <c r="K18" s="2">
        <v>46174</v>
      </c>
      <c r="L18" s="1">
        <f t="shared" ref="L18:L36" si="5">$L$16+(J18*($F$7-$L$16*20))/SUM($J$17:$J$36)</f>
        <v>15.758085114676291</v>
      </c>
      <c r="M18" s="3">
        <v>2</v>
      </c>
      <c r="N18" s="1">
        <f t="shared" ref="N18:O36" si="6">N$16+($M18*(G$7-20*N$16)/SUM($M$17:$M$36))</f>
        <v>6.5823592460722349</v>
      </c>
      <c r="O18" s="1">
        <f t="shared" si="6"/>
        <v>2.0676088601775855</v>
      </c>
      <c r="P18" s="1">
        <f t="shared" si="3"/>
        <v>3447.2499681062495</v>
      </c>
      <c r="Q18">
        <f t="shared" si="4"/>
        <v>-2.2886862243311825E-4</v>
      </c>
    </row>
    <row r="19" spans="10:17" x14ac:dyDescent="0.25">
      <c r="J19">
        <v>3</v>
      </c>
      <c r="K19" s="2">
        <v>46266</v>
      </c>
      <c r="L19" s="1">
        <f t="shared" si="5"/>
        <v>16.122018706931975</v>
      </c>
      <c r="M19" s="3">
        <v>3</v>
      </c>
      <c r="N19" s="1">
        <f t="shared" si="6"/>
        <v>6.0600226398126908</v>
      </c>
      <c r="O19" s="1">
        <f t="shared" si="6"/>
        <v>1.8008878232302052</v>
      </c>
      <c r="P19" s="1">
        <f t="shared" si="3"/>
        <v>3446.4609104630426</v>
      </c>
      <c r="Q19">
        <f t="shared" si="4"/>
        <v>-2.289210152708551E-4</v>
      </c>
    </row>
    <row r="20" spans="10:17" x14ac:dyDescent="0.25">
      <c r="J20">
        <v>4</v>
      </c>
      <c r="K20" s="2">
        <v>46357</v>
      </c>
      <c r="L20" s="1">
        <f t="shared" si="5"/>
        <v>16.485952299187659</v>
      </c>
      <c r="M20" s="3">
        <v>4</v>
      </c>
      <c r="N20" s="1">
        <f t="shared" si="6"/>
        <v>5.5376860335531468</v>
      </c>
      <c r="O20" s="1">
        <f t="shared" si="6"/>
        <v>1.5341667862828252</v>
      </c>
      <c r="P20" s="1">
        <f t="shared" si="3"/>
        <v>3445.6718528198357</v>
      </c>
      <c r="Q20">
        <f t="shared" si="4"/>
        <v>-2.2897343210153255E-4</v>
      </c>
    </row>
    <row r="21" spans="10:17" x14ac:dyDescent="0.25">
      <c r="J21">
        <v>5</v>
      </c>
      <c r="K21" s="2">
        <v>46447</v>
      </c>
      <c r="L21" s="1">
        <f t="shared" si="5"/>
        <v>16.849885891443346</v>
      </c>
      <c r="M21" s="3">
        <v>4</v>
      </c>
      <c r="N21" s="1">
        <f t="shared" si="6"/>
        <v>5.5376860335531468</v>
      </c>
      <c r="O21" s="1">
        <f t="shared" si="6"/>
        <v>1.5341667862828252</v>
      </c>
      <c r="P21" s="1">
        <f t="shared" si="3"/>
        <v>3445.6718528198357</v>
      </c>
      <c r="Q21">
        <f t="shared" si="4"/>
        <v>0</v>
      </c>
    </row>
    <row r="22" spans="10:17" x14ac:dyDescent="0.25">
      <c r="J22">
        <v>6</v>
      </c>
      <c r="K22" s="2">
        <v>46539</v>
      </c>
      <c r="L22" s="1">
        <f t="shared" si="5"/>
        <v>17.21381948369903</v>
      </c>
      <c r="M22" s="3">
        <v>4</v>
      </c>
      <c r="N22" s="1">
        <f t="shared" si="6"/>
        <v>5.5376860335531468</v>
      </c>
      <c r="O22" s="1">
        <f t="shared" si="6"/>
        <v>1.5341667862828252</v>
      </c>
      <c r="P22" s="1">
        <f t="shared" si="3"/>
        <v>3445.6718528198357</v>
      </c>
      <c r="Q22">
        <f t="shared" si="4"/>
        <v>0</v>
      </c>
    </row>
    <row r="23" spans="10:17" x14ac:dyDescent="0.25">
      <c r="J23">
        <v>7</v>
      </c>
      <c r="K23" s="2">
        <v>46631</v>
      </c>
      <c r="L23" s="1">
        <f t="shared" si="5"/>
        <v>17.577753075954714</v>
      </c>
      <c r="M23" s="3">
        <v>4</v>
      </c>
      <c r="N23" s="1">
        <f t="shared" si="6"/>
        <v>5.5376860335531468</v>
      </c>
      <c r="O23" s="1">
        <f t="shared" si="6"/>
        <v>1.5341667862828252</v>
      </c>
      <c r="P23" s="1">
        <f t="shared" si="3"/>
        <v>3445.6718528198357</v>
      </c>
      <c r="Q23">
        <f t="shared" si="4"/>
        <v>0</v>
      </c>
    </row>
    <row r="24" spans="10:17" x14ac:dyDescent="0.25">
      <c r="J24">
        <v>8</v>
      </c>
      <c r="K24" s="2">
        <v>46722</v>
      </c>
      <c r="L24" s="1">
        <f t="shared" si="5"/>
        <v>17.941686668210398</v>
      </c>
      <c r="M24" s="3">
        <v>4</v>
      </c>
      <c r="N24" s="1">
        <f t="shared" si="6"/>
        <v>5.5376860335531468</v>
      </c>
      <c r="O24" s="1">
        <f t="shared" si="6"/>
        <v>1.5341667862828252</v>
      </c>
      <c r="P24" s="1">
        <f t="shared" si="3"/>
        <v>3445.6718528198357</v>
      </c>
      <c r="Q24">
        <f t="shared" si="4"/>
        <v>0</v>
      </c>
    </row>
    <row r="25" spans="10:17" x14ac:dyDescent="0.25">
      <c r="J25">
        <v>9</v>
      </c>
      <c r="K25" s="2">
        <v>46813</v>
      </c>
      <c r="L25" s="1">
        <f t="shared" si="5"/>
        <v>18.305620260466082</v>
      </c>
      <c r="M25" s="3">
        <v>4</v>
      </c>
      <c r="N25" s="1">
        <f t="shared" si="6"/>
        <v>5.5376860335531468</v>
      </c>
      <c r="O25" s="1">
        <f t="shared" si="6"/>
        <v>1.5341667862828252</v>
      </c>
      <c r="P25" s="1">
        <f t="shared" si="3"/>
        <v>3445.6718528198357</v>
      </c>
      <c r="Q25">
        <f t="shared" si="4"/>
        <v>0</v>
      </c>
    </row>
    <row r="26" spans="10:17" x14ac:dyDescent="0.25">
      <c r="J26">
        <v>10</v>
      </c>
      <c r="K26" s="2">
        <v>46905</v>
      </c>
      <c r="L26" s="1">
        <f t="shared" si="5"/>
        <v>18.669553852721766</v>
      </c>
      <c r="M26" s="3">
        <v>4</v>
      </c>
      <c r="N26" s="1">
        <f t="shared" si="6"/>
        <v>5.5376860335531468</v>
      </c>
      <c r="O26" s="1">
        <f t="shared" si="6"/>
        <v>1.5341667862828252</v>
      </c>
      <c r="P26" s="1">
        <f t="shared" si="3"/>
        <v>3445.6718528198357</v>
      </c>
      <c r="Q26">
        <f t="shared" si="4"/>
        <v>0</v>
      </c>
    </row>
    <row r="27" spans="10:17" x14ac:dyDescent="0.25">
      <c r="J27">
        <v>10</v>
      </c>
      <c r="K27" s="2">
        <v>46997</v>
      </c>
      <c r="L27" s="1">
        <f t="shared" si="5"/>
        <v>18.669553852721766</v>
      </c>
      <c r="M27" s="3">
        <v>4</v>
      </c>
      <c r="N27" s="1">
        <f t="shared" si="6"/>
        <v>5.5376860335531468</v>
      </c>
      <c r="O27" s="1">
        <f t="shared" si="6"/>
        <v>1.5341667862828252</v>
      </c>
      <c r="P27" s="1">
        <f t="shared" si="3"/>
        <v>3445.6718528198357</v>
      </c>
      <c r="Q27">
        <f t="shared" si="4"/>
        <v>0</v>
      </c>
    </row>
    <row r="28" spans="10:17" x14ac:dyDescent="0.25">
      <c r="J28">
        <v>10</v>
      </c>
      <c r="K28" s="2">
        <v>47088</v>
      </c>
      <c r="L28" s="1">
        <f t="shared" si="5"/>
        <v>18.669553852721766</v>
      </c>
      <c r="M28" s="3">
        <v>4</v>
      </c>
      <c r="N28" s="1">
        <f t="shared" si="6"/>
        <v>5.5376860335531468</v>
      </c>
      <c r="O28" s="1">
        <f t="shared" si="6"/>
        <v>1.5341667862828252</v>
      </c>
      <c r="P28" s="1">
        <f t="shared" si="3"/>
        <v>3445.6718528198357</v>
      </c>
      <c r="Q28">
        <f t="shared" si="4"/>
        <v>0</v>
      </c>
    </row>
    <row r="29" spans="10:17" x14ac:dyDescent="0.25">
      <c r="J29">
        <v>10</v>
      </c>
      <c r="K29" s="2">
        <v>47178</v>
      </c>
      <c r="L29" s="1">
        <f t="shared" si="5"/>
        <v>18.669553852721766</v>
      </c>
      <c r="M29" s="3">
        <v>4</v>
      </c>
      <c r="N29" s="1">
        <f t="shared" si="6"/>
        <v>5.5376860335531468</v>
      </c>
      <c r="O29" s="1">
        <f t="shared" si="6"/>
        <v>1.5341667862828252</v>
      </c>
      <c r="P29" s="1">
        <f t="shared" si="3"/>
        <v>3445.6718528198357</v>
      </c>
      <c r="Q29">
        <f t="shared" si="4"/>
        <v>0</v>
      </c>
    </row>
    <row r="30" spans="10:17" x14ac:dyDescent="0.25">
      <c r="J30">
        <v>10</v>
      </c>
      <c r="K30" s="2">
        <v>47270</v>
      </c>
      <c r="L30" s="1">
        <f t="shared" si="5"/>
        <v>18.669553852721766</v>
      </c>
      <c r="M30" s="3">
        <v>4</v>
      </c>
      <c r="N30" s="1">
        <f t="shared" si="6"/>
        <v>5.5376860335531468</v>
      </c>
      <c r="O30" s="1">
        <f t="shared" si="6"/>
        <v>1.5341667862828252</v>
      </c>
      <c r="P30" s="1">
        <f t="shared" si="3"/>
        <v>3445.6718528198357</v>
      </c>
      <c r="Q30">
        <f t="shared" si="4"/>
        <v>0</v>
      </c>
    </row>
    <row r="31" spans="10:17" x14ac:dyDescent="0.25">
      <c r="J31">
        <v>10</v>
      </c>
      <c r="K31" s="2">
        <v>47362</v>
      </c>
      <c r="L31" s="1">
        <f t="shared" si="5"/>
        <v>18.669553852721766</v>
      </c>
      <c r="M31" s="3">
        <v>4</v>
      </c>
      <c r="N31" s="1">
        <f t="shared" si="6"/>
        <v>5.5376860335531468</v>
      </c>
      <c r="O31" s="1">
        <f t="shared" si="6"/>
        <v>1.5341667862828252</v>
      </c>
      <c r="P31" s="1">
        <f t="shared" si="3"/>
        <v>3445.6718528198357</v>
      </c>
      <c r="Q31">
        <f t="shared" si="4"/>
        <v>0</v>
      </c>
    </row>
    <row r="32" spans="10:17" x14ac:dyDescent="0.25">
      <c r="J32">
        <v>10</v>
      </c>
      <c r="K32" s="2">
        <v>47453</v>
      </c>
      <c r="L32" s="1">
        <f t="shared" si="5"/>
        <v>18.669553852721766</v>
      </c>
      <c r="M32" s="3">
        <v>4</v>
      </c>
      <c r="N32" s="1">
        <f t="shared" si="6"/>
        <v>5.5376860335531468</v>
      </c>
      <c r="O32" s="1">
        <f t="shared" si="6"/>
        <v>1.5341667862828252</v>
      </c>
      <c r="P32" s="1">
        <f t="shared" si="3"/>
        <v>3445.6718528198357</v>
      </c>
      <c r="Q32">
        <f t="shared" si="4"/>
        <v>0</v>
      </c>
    </row>
    <row r="33" spans="10:17" x14ac:dyDescent="0.25">
      <c r="J33">
        <v>10</v>
      </c>
      <c r="K33" s="2">
        <v>47543</v>
      </c>
      <c r="L33" s="1">
        <f t="shared" si="5"/>
        <v>18.669553852721766</v>
      </c>
      <c r="M33" s="3">
        <v>4</v>
      </c>
      <c r="N33" s="1">
        <f t="shared" si="6"/>
        <v>5.5376860335531468</v>
      </c>
      <c r="O33" s="1">
        <f t="shared" si="6"/>
        <v>1.5341667862828252</v>
      </c>
      <c r="P33" s="1">
        <f t="shared" si="3"/>
        <v>3445.6718528198357</v>
      </c>
      <c r="Q33">
        <f t="shared" si="4"/>
        <v>0</v>
      </c>
    </row>
    <row r="34" spans="10:17" x14ac:dyDescent="0.25">
      <c r="J34">
        <v>10</v>
      </c>
      <c r="K34" s="2">
        <v>47635</v>
      </c>
      <c r="L34" s="1">
        <f t="shared" si="5"/>
        <v>18.669553852721766</v>
      </c>
      <c r="M34" s="3">
        <v>4</v>
      </c>
      <c r="N34" s="1">
        <f t="shared" si="6"/>
        <v>5.5376860335531468</v>
      </c>
      <c r="O34" s="1">
        <f t="shared" si="6"/>
        <v>1.5341667862828252</v>
      </c>
      <c r="P34" s="1">
        <f t="shared" si="3"/>
        <v>3445.6718528198357</v>
      </c>
      <c r="Q34">
        <f t="shared" si="4"/>
        <v>0</v>
      </c>
    </row>
    <row r="35" spans="10:17" x14ac:dyDescent="0.25">
      <c r="J35">
        <v>10</v>
      </c>
      <c r="K35" s="2">
        <v>47727</v>
      </c>
      <c r="L35" s="1">
        <f t="shared" si="5"/>
        <v>18.669553852721766</v>
      </c>
      <c r="M35" s="3">
        <v>4</v>
      </c>
      <c r="N35" s="1">
        <f t="shared" si="6"/>
        <v>5.5376860335531468</v>
      </c>
      <c r="O35" s="1">
        <f t="shared" si="6"/>
        <v>1.5341667862828252</v>
      </c>
      <c r="P35" s="1">
        <f t="shared" si="3"/>
        <v>3445.6718528198357</v>
      </c>
      <c r="Q35">
        <f t="shared" si="4"/>
        <v>0</v>
      </c>
    </row>
    <row r="36" spans="10:17" x14ac:dyDescent="0.25">
      <c r="J36">
        <v>10</v>
      </c>
      <c r="K36" s="2">
        <v>47818</v>
      </c>
      <c r="L36" s="1">
        <f t="shared" si="5"/>
        <v>18.669553852721766</v>
      </c>
      <c r="M36" s="3">
        <v>4</v>
      </c>
      <c r="N36" s="1">
        <f t="shared" si="6"/>
        <v>5.5376860335531468</v>
      </c>
      <c r="O36" s="1">
        <f t="shared" si="6"/>
        <v>1.5341667862828252</v>
      </c>
      <c r="P36" s="1">
        <f t="shared" si="3"/>
        <v>3445.6718528198357</v>
      </c>
      <c r="Q36">
        <f t="shared" si="4"/>
        <v>0</v>
      </c>
    </row>
    <row r="37" spans="10:17" x14ac:dyDescent="0.25">
      <c r="K37" s="2">
        <v>47908</v>
      </c>
      <c r="L37">
        <v>0</v>
      </c>
      <c r="M37" s="3">
        <v>1</v>
      </c>
      <c r="N37" s="1">
        <f>N$36+($M37*(G$8-20*N$36)/SUM($M$37:$M$56))</f>
        <v>6.0479331100994695</v>
      </c>
      <c r="O37" s="1">
        <f>O$36+($M37*(H$8-20*O$36)/SUM($M$37:$M$56))</f>
        <v>1.5677462649850178</v>
      </c>
      <c r="P37" s="1">
        <f t="shared" si="3"/>
        <v>3446.2156793750842</v>
      </c>
      <c r="Q37">
        <f t="shared" si="4"/>
        <v>1.5781643383963156E-4</v>
      </c>
    </row>
    <row r="38" spans="10:17" x14ac:dyDescent="0.25">
      <c r="K38" s="2">
        <v>48000</v>
      </c>
      <c r="L38">
        <v>0</v>
      </c>
      <c r="M38" s="3">
        <v>2</v>
      </c>
      <c r="N38" s="1">
        <f t="shared" ref="N38:O56" si="7">N$36+($M38*(G$8-20*N$36)/SUM($M$37:$M$56))</f>
        <v>6.5581801866457923</v>
      </c>
      <c r="O38" s="1">
        <f t="shared" si="7"/>
        <v>1.6013257436872106</v>
      </c>
      <c r="P38" s="1">
        <f t="shared" si="3"/>
        <v>3446.7595059303326</v>
      </c>
      <c r="Q38">
        <f t="shared" si="4"/>
        <v>1.5779153174257319E-4</v>
      </c>
    </row>
    <row r="39" spans="10:17" x14ac:dyDescent="0.25">
      <c r="K39" s="2">
        <v>48092</v>
      </c>
      <c r="L39">
        <v>0</v>
      </c>
      <c r="M39" s="3">
        <v>3</v>
      </c>
      <c r="N39" s="1">
        <f t="shared" si="7"/>
        <v>7.068427263192115</v>
      </c>
      <c r="O39" s="1">
        <f t="shared" si="7"/>
        <v>1.6349052223894032</v>
      </c>
      <c r="P39" s="1">
        <f t="shared" si="3"/>
        <v>3447.303332485581</v>
      </c>
      <c r="Q39">
        <f t="shared" si="4"/>
        <v>1.5776663750314564E-4</v>
      </c>
    </row>
    <row r="40" spans="10:17" x14ac:dyDescent="0.25">
      <c r="K40" s="2">
        <v>48183</v>
      </c>
      <c r="L40">
        <v>0</v>
      </c>
      <c r="M40" s="3">
        <v>4</v>
      </c>
      <c r="N40" s="1">
        <f t="shared" si="7"/>
        <v>7.5786743397384377</v>
      </c>
      <c r="O40" s="1">
        <f t="shared" si="7"/>
        <v>1.6684847010915957</v>
      </c>
      <c r="P40" s="1">
        <f t="shared" si="3"/>
        <v>3447.8471590408294</v>
      </c>
      <c r="Q40">
        <f t="shared" si="4"/>
        <v>1.5774175111757542E-4</v>
      </c>
    </row>
    <row r="41" spans="10:17" x14ac:dyDescent="0.25">
      <c r="K41" s="2">
        <v>48274</v>
      </c>
      <c r="L41">
        <v>0</v>
      </c>
      <c r="M41" s="3">
        <v>4</v>
      </c>
      <c r="N41" s="1">
        <f t="shared" si="7"/>
        <v>7.5786743397384377</v>
      </c>
      <c r="O41" s="1">
        <f t="shared" si="7"/>
        <v>1.6684847010915957</v>
      </c>
      <c r="P41" s="1">
        <f t="shared" si="3"/>
        <v>3447.8471590408294</v>
      </c>
      <c r="Q41">
        <f t="shared" si="4"/>
        <v>0</v>
      </c>
    </row>
    <row r="42" spans="10:17" x14ac:dyDescent="0.25">
      <c r="K42" s="2">
        <v>48366</v>
      </c>
      <c r="L42">
        <v>0</v>
      </c>
      <c r="M42" s="3">
        <v>4</v>
      </c>
      <c r="N42" s="1">
        <f t="shared" si="7"/>
        <v>7.5786743397384377</v>
      </c>
      <c r="O42" s="1">
        <f t="shared" si="7"/>
        <v>1.6684847010915957</v>
      </c>
      <c r="P42" s="1">
        <f t="shared" si="3"/>
        <v>3447.8471590408294</v>
      </c>
      <c r="Q42">
        <f t="shared" si="4"/>
        <v>0</v>
      </c>
    </row>
    <row r="43" spans="10:17" x14ac:dyDescent="0.25">
      <c r="K43" s="2">
        <v>48458</v>
      </c>
      <c r="L43">
        <v>0</v>
      </c>
      <c r="M43" s="3">
        <v>4</v>
      </c>
      <c r="N43" s="1">
        <f t="shared" si="7"/>
        <v>7.5786743397384377</v>
      </c>
      <c r="O43" s="1">
        <f t="shared" si="7"/>
        <v>1.6684847010915957</v>
      </c>
      <c r="P43" s="1">
        <f t="shared" si="3"/>
        <v>3447.8471590408294</v>
      </c>
      <c r="Q43">
        <f t="shared" si="4"/>
        <v>0</v>
      </c>
    </row>
    <row r="44" spans="10:17" x14ac:dyDescent="0.25">
      <c r="K44" s="2">
        <v>48549</v>
      </c>
      <c r="L44">
        <v>0</v>
      </c>
      <c r="M44" s="3">
        <v>4</v>
      </c>
      <c r="N44" s="1">
        <f t="shared" si="7"/>
        <v>7.5786743397384377</v>
      </c>
      <c r="O44" s="1">
        <f t="shared" si="7"/>
        <v>1.6684847010915957</v>
      </c>
      <c r="P44" s="1">
        <f t="shared" si="3"/>
        <v>3447.8471590408294</v>
      </c>
      <c r="Q44">
        <f t="shared" si="4"/>
        <v>0</v>
      </c>
    </row>
    <row r="45" spans="10:17" x14ac:dyDescent="0.25">
      <c r="K45" s="2">
        <v>48639</v>
      </c>
      <c r="L45">
        <v>0</v>
      </c>
      <c r="M45" s="3">
        <v>4</v>
      </c>
      <c r="N45" s="1">
        <f t="shared" si="7"/>
        <v>7.5786743397384377</v>
      </c>
      <c r="O45" s="1">
        <f t="shared" si="7"/>
        <v>1.6684847010915957</v>
      </c>
      <c r="P45" s="1">
        <f t="shared" si="3"/>
        <v>3447.8471590408294</v>
      </c>
      <c r="Q45">
        <f t="shared" si="4"/>
        <v>0</v>
      </c>
    </row>
    <row r="46" spans="10:17" x14ac:dyDescent="0.25">
      <c r="K46" s="2">
        <v>48731</v>
      </c>
      <c r="L46">
        <v>0</v>
      </c>
      <c r="M46" s="3">
        <v>4</v>
      </c>
      <c r="N46" s="1">
        <f t="shared" si="7"/>
        <v>7.5786743397384377</v>
      </c>
      <c r="O46" s="1">
        <f t="shared" si="7"/>
        <v>1.6684847010915957</v>
      </c>
      <c r="P46" s="1">
        <f t="shared" si="3"/>
        <v>3447.8471590408294</v>
      </c>
      <c r="Q46">
        <f t="shared" si="4"/>
        <v>0</v>
      </c>
    </row>
    <row r="47" spans="10:17" x14ac:dyDescent="0.25">
      <c r="K47" s="2">
        <v>48823</v>
      </c>
      <c r="L47">
        <v>0</v>
      </c>
      <c r="M47" s="3">
        <v>4</v>
      </c>
      <c r="N47" s="1">
        <f t="shared" si="7"/>
        <v>7.5786743397384377</v>
      </c>
      <c r="O47" s="1">
        <f t="shared" si="7"/>
        <v>1.6684847010915957</v>
      </c>
      <c r="P47" s="1">
        <f t="shared" si="3"/>
        <v>3447.8471590408294</v>
      </c>
      <c r="Q47">
        <f t="shared" si="4"/>
        <v>0</v>
      </c>
    </row>
    <row r="48" spans="10:17" x14ac:dyDescent="0.25">
      <c r="K48" s="2">
        <v>48914</v>
      </c>
      <c r="L48">
        <v>0</v>
      </c>
      <c r="M48" s="3">
        <v>4</v>
      </c>
      <c r="N48" s="1">
        <f t="shared" si="7"/>
        <v>7.5786743397384377</v>
      </c>
      <c r="O48" s="1">
        <f t="shared" si="7"/>
        <v>1.6684847010915957</v>
      </c>
      <c r="P48" s="1">
        <f t="shared" si="3"/>
        <v>3447.8471590408294</v>
      </c>
      <c r="Q48">
        <f t="shared" si="4"/>
        <v>0</v>
      </c>
    </row>
    <row r="49" spans="11:17" x14ac:dyDescent="0.25">
      <c r="K49" s="2">
        <v>49004</v>
      </c>
      <c r="L49">
        <v>0</v>
      </c>
      <c r="M49" s="3">
        <v>4</v>
      </c>
      <c r="N49" s="1">
        <f t="shared" si="7"/>
        <v>7.5786743397384377</v>
      </c>
      <c r="O49" s="1">
        <f t="shared" si="7"/>
        <v>1.6684847010915957</v>
      </c>
      <c r="P49" s="1">
        <f t="shared" si="3"/>
        <v>3447.8471590408294</v>
      </c>
      <c r="Q49">
        <f t="shared" si="4"/>
        <v>0</v>
      </c>
    </row>
    <row r="50" spans="11:17" x14ac:dyDescent="0.25">
      <c r="K50" s="2">
        <v>49096</v>
      </c>
      <c r="L50">
        <v>0</v>
      </c>
      <c r="M50" s="3">
        <v>4</v>
      </c>
      <c r="N50" s="1">
        <f t="shared" si="7"/>
        <v>7.5786743397384377</v>
      </c>
      <c r="O50" s="1">
        <f t="shared" si="7"/>
        <v>1.6684847010915957</v>
      </c>
      <c r="P50" s="1">
        <f t="shared" si="3"/>
        <v>3447.8471590408294</v>
      </c>
      <c r="Q50">
        <f t="shared" si="4"/>
        <v>0</v>
      </c>
    </row>
    <row r="51" spans="11:17" x14ac:dyDescent="0.25">
      <c r="K51" s="2">
        <v>49188</v>
      </c>
      <c r="L51">
        <v>0</v>
      </c>
      <c r="M51" s="3">
        <v>4</v>
      </c>
      <c r="N51" s="1">
        <f t="shared" si="7"/>
        <v>7.5786743397384377</v>
      </c>
      <c r="O51" s="1">
        <f t="shared" si="7"/>
        <v>1.6684847010915957</v>
      </c>
      <c r="P51" s="1">
        <f t="shared" si="3"/>
        <v>3447.8471590408294</v>
      </c>
      <c r="Q51">
        <f t="shared" si="4"/>
        <v>0</v>
      </c>
    </row>
    <row r="52" spans="11:17" x14ac:dyDescent="0.25">
      <c r="K52" s="2">
        <v>49279</v>
      </c>
      <c r="L52">
        <v>0</v>
      </c>
      <c r="M52" s="3">
        <v>4</v>
      </c>
      <c r="N52" s="1">
        <f t="shared" si="7"/>
        <v>7.5786743397384377</v>
      </c>
      <c r="O52" s="1">
        <f t="shared" si="7"/>
        <v>1.6684847010915957</v>
      </c>
      <c r="P52" s="1">
        <f t="shared" si="3"/>
        <v>3447.8471590408294</v>
      </c>
      <c r="Q52">
        <f t="shared" si="4"/>
        <v>0</v>
      </c>
    </row>
    <row r="53" spans="11:17" x14ac:dyDescent="0.25">
      <c r="K53" s="2">
        <v>49369</v>
      </c>
      <c r="L53">
        <v>0</v>
      </c>
      <c r="M53" s="3">
        <v>4</v>
      </c>
      <c r="N53" s="1">
        <f t="shared" si="7"/>
        <v>7.5786743397384377</v>
      </c>
      <c r="O53" s="1">
        <f t="shared" si="7"/>
        <v>1.6684847010915957</v>
      </c>
      <c r="P53" s="1">
        <f t="shared" si="3"/>
        <v>3447.8471590408294</v>
      </c>
      <c r="Q53">
        <f t="shared" si="4"/>
        <v>0</v>
      </c>
    </row>
    <row r="54" spans="11:17" x14ac:dyDescent="0.25">
      <c r="K54" s="2">
        <v>49461</v>
      </c>
      <c r="L54">
        <v>0</v>
      </c>
      <c r="M54" s="3">
        <v>4</v>
      </c>
      <c r="N54" s="1">
        <f t="shared" si="7"/>
        <v>7.5786743397384377</v>
      </c>
      <c r="O54" s="1">
        <f t="shared" si="7"/>
        <v>1.6684847010915957</v>
      </c>
      <c r="P54" s="1">
        <f t="shared" si="3"/>
        <v>3447.8471590408294</v>
      </c>
      <c r="Q54">
        <f t="shared" si="4"/>
        <v>0</v>
      </c>
    </row>
    <row r="55" spans="11:17" x14ac:dyDescent="0.25">
      <c r="K55" s="2">
        <v>49553</v>
      </c>
      <c r="L55">
        <v>0</v>
      </c>
      <c r="M55" s="3">
        <v>4</v>
      </c>
      <c r="N55" s="1">
        <f t="shared" si="7"/>
        <v>7.5786743397384377</v>
      </c>
      <c r="O55" s="1">
        <f t="shared" si="7"/>
        <v>1.6684847010915957</v>
      </c>
      <c r="P55" s="1">
        <f t="shared" si="3"/>
        <v>3447.8471590408294</v>
      </c>
      <c r="Q55">
        <f t="shared" si="4"/>
        <v>0</v>
      </c>
    </row>
    <row r="56" spans="11:17" x14ac:dyDescent="0.25">
      <c r="K56" s="2">
        <v>49644</v>
      </c>
      <c r="L56">
        <v>0</v>
      </c>
      <c r="M56" s="3">
        <v>4</v>
      </c>
      <c r="N56" s="1">
        <f>N$36+($M56*(G$8-20*N$36)/SUM($M$37:$M$56))</f>
        <v>7.5786743397384377</v>
      </c>
      <c r="O56" s="1">
        <f t="shared" si="7"/>
        <v>1.6684847010915957</v>
      </c>
      <c r="P56" s="1">
        <f t="shared" si="3"/>
        <v>3447.8471590408294</v>
      </c>
      <c r="Q56">
        <f t="shared" si="4"/>
        <v>0</v>
      </c>
    </row>
    <row r="57" spans="11:17" x14ac:dyDescent="0.25">
      <c r="K57" s="2">
        <v>49735</v>
      </c>
      <c r="L57">
        <v>0</v>
      </c>
      <c r="M57" s="3">
        <v>1</v>
      </c>
      <c r="N57" s="1">
        <f>N$56+($M57*(G$9-20*N$56)/SUM($M$57:$M$76))</f>
        <v>7.2591833560523842</v>
      </c>
      <c r="O57" s="1">
        <f>O$56+($M57*(H$9-20*O$56)/SUM($M$57:$M$76))</f>
        <v>1.6430703849295094</v>
      </c>
      <c r="P57" s="1">
        <f t="shared" si="3"/>
        <v>3447.5022537409814</v>
      </c>
      <c r="Q57">
        <f t="shared" si="4"/>
        <v>-1.0003997752350945E-4</v>
      </c>
    </row>
    <row r="58" spans="11:17" x14ac:dyDescent="0.25">
      <c r="K58" s="2">
        <v>49827</v>
      </c>
      <c r="L58">
        <v>0</v>
      </c>
      <c r="M58" s="3">
        <v>2</v>
      </c>
      <c r="N58" s="1">
        <f t="shared" ref="N58:N76" si="8">N$56+($M58*(G$9-20*N$56)/SUM($M$57:$M$76))</f>
        <v>6.9396923723663306</v>
      </c>
      <c r="O58" s="1">
        <f t="shared" ref="O58:O76" si="9">O$56+($M58*(H$9-20*O$56)/SUM($M$57:$M$76))</f>
        <v>1.6176560687674233</v>
      </c>
      <c r="P58" s="1">
        <f t="shared" si="3"/>
        <v>3447.1573484411333</v>
      </c>
      <c r="Q58">
        <f t="shared" si="4"/>
        <v>-1.0004998652190715E-4</v>
      </c>
    </row>
    <row r="59" spans="11:17" x14ac:dyDescent="0.25">
      <c r="K59" s="2">
        <v>49919</v>
      </c>
      <c r="L59">
        <v>0</v>
      </c>
      <c r="M59" s="3">
        <v>3</v>
      </c>
      <c r="N59" s="1">
        <f t="shared" si="8"/>
        <v>6.6202013886802771</v>
      </c>
      <c r="O59" s="1">
        <f t="shared" si="9"/>
        <v>1.592241752605337</v>
      </c>
      <c r="P59" s="1">
        <f t="shared" si="3"/>
        <v>3446.8124431412853</v>
      </c>
      <c r="Q59">
        <f t="shared" si="4"/>
        <v>-1.0005999752333673E-4</v>
      </c>
    </row>
    <row r="60" spans="11:17" x14ac:dyDescent="0.25">
      <c r="K60" s="2">
        <v>50010</v>
      </c>
      <c r="L60">
        <v>0</v>
      </c>
      <c r="M60" s="3">
        <v>4</v>
      </c>
      <c r="N60" s="1">
        <f t="shared" si="8"/>
        <v>6.3007104049942226</v>
      </c>
      <c r="O60" s="1">
        <f t="shared" si="9"/>
        <v>1.5668274364432506</v>
      </c>
      <c r="P60" s="1">
        <f t="shared" si="3"/>
        <v>3446.4675378414372</v>
      </c>
      <c r="Q60">
        <f t="shared" si="4"/>
        <v>-1.0007001052835345E-4</v>
      </c>
    </row>
    <row r="61" spans="11:17" x14ac:dyDescent="0.25">
      <c r="K61" s="2">
        <v>50100</v>
      </c>
      <c r="L61">
        <v>0</v>
      </c>
      <c r="M61" s="3">
        <v>5</v>
      </c>
      <c r="N61" s="1">
        <f t="shared" si="8"/>
        <v>5.9812194213081691</v>
      </c>
      <c r="O61" s="1">
        <f t="shared" si="9"/>
        <v>1.5414131202811643</v>
      </c>
      <c r="P61" s="1">
        <f t="shared" si="3"/>
        <v>3446.1226325415892</v>
      </c>
      <c r="Q61">
        <f t="shared" si="4"/>
        <v>-1.0008002553751251E-4</v>
      </c>
    </row>
    <row r="62" spans="11:17" x14ac:dyDescent="0.25">
      <c r="K62" s="2">
        <v>50192</v>
      </c>
      <c r="L62">
        <v>0</v>
      </c>
      <c r="M62" s="3">
        <v>6</v>
      </c>
      <c r="N62" s="1">
        <f t="shared" si="8"/>
        <v>5.6617284376221155</v>
      </c>
      <c r="O62" s="1">
        <f t="shared" si="9"/>
        <v>1.5159988041190782</v>
      </c>
      <c r="P62" s="1">
        <f t="shared" si="3"/>
        <v>3445.7777272417411</v>
      </c>
      <c r="Q62">
        <f t="shared" si="4"/>
        <v>-1.0009004255159122E-4</v>
      </c>
    </row>
    <row r="63" spans="11:17" x14ac:dyDescent="0.25">
      <c r="K63" s="2">
        <v>50284</v>
      </c>
      <c r="L63">
        <v>0</v>
      </c>
      <c r="M63" s="3">
        <v>7</v>
      </c>
      <c r="N63" s="1">
        <f t="shared" si="8"/>
        <v>5.342237453936062</v>
      </c>
      <c r="O63" s="1">
        <f t="shared" si="9"/>
        <v>1.4905844879569918</v>
      </c>
      <c r="P63" s="1">
        <f t="shared" si="3"/>
        <v>3445.4328219418931</v>
      </c>
      <c r="Q63">
        <f t="shared" si="4"/>
        <v>-1.0010006157103379E-4</v>
      </c>
    </row>
    <row r="64" spans="11:17" x14ac:dyDescent="0.25">
      <c r="K64" s="2">
        <v>50375</v>
      </c>
      <c r="L64">
        <v>0</v>
      </c>
      <c r="M64" s="3">
        <v>8</v>
      </c>
      <c r="N64" s="1">
        <f t="shared" si="8"/>
        <v>5.0227464702500075</v>
      </c>
      <c r="O64" s="1">
        <f t="shared" si="9"/>
        <v>1.4651701717949055</v>
      </c>
      <c r="P64" s="1">
        <f t="shared" si="3"/>
        <v>3445.087916642045</v>
      </c>
      <c r="Q64">
        <f t="shared" si="4"/>
        <v>-1.0011008259650643E-4</v>
      </c>
    </row>
    <row r="65" spans="11:17" x14ac:dyDescent="0.25">
      <c r="K65" s="2">
        <v>50465</v>
      </c>
      <c r="L65">
        <v>0</v>
      </c>
      <c r="M65" s="3">
        <v>9</v>
      </c>
      <c r="N65" s="1">
        <f t="shared" si="8"/>
        <v>4.703255486563954</v>
      </c>
      <c r="O65" s="1">
        <f t="shared" si="9"/>
        <v>1.4397558556328192</v>
      </c>
      <c r="P65" s="1">
        <f t="shared" si="3"/>
        <v>3444.743011342197</v>
      </c>
      <c r="Q65">
        <f t="shared" si="4"/>
        <v>-1.0012010562845338E-4</v>
      </c>
    </row>
    <row r="66" spans="11:17" x14ac:dyDescent="0.25">
      <c r="K66" s="2">
        <v>50557</v>
      </c>
      <c r="L66">
        <v>0</v>
      </c>
      <c r="M66" s="3">
        <v>10</v>
      </c>
      <c r="N66" s="1">
        <f t="shared" si="8"/>
        <v>4.3837645028779004</v>
      </c>
      <c r="O66" s="1">
        <f t="shared" si="9"/>
        <v>1.4143415394707328</v>
      </c>
      <c r="P66" s="1">
        <f t="shared" si="3"/>
        <v>3444.3981060423489</v>
      </c>
      <c r="Q66">
        <f t="shared" si="4"/>
        <v>-1.0013013066776295E-4</v>
      </c>
    </row>
    <row r="67" spans="11:17" x14ac:dyDescent="0.25">
      <c r="K67" s="2">
        <v>50649</v>
      </c>
      <c r="L67">
        <v>0</v>
      </c>
      <c r="M67" s="3">
        <v>10</v>
      </c>
      <c r="N67" s="1">
        <f t="shared" si="8"/>
        <v>4.3837645028779004</v>
      </c>
      <c r="O67" s="1">
        <f t="shared" si="9"/>
        <v>1.4143415394707328</v>
      </c>
      <c r="P67" s="1">
        <f t="shared" si="3"/>
        <v>3444.3981060423489</v>
      </c>
      <c r="Q67">
        <f t="shared" si="4"/>
        <v>0</v>
      </c>
    </row>
    <row r="68" spans="11:17" x14ac:dyDescent="0.25">
      <c r="K68" s="2">
        <v>50740</v>
      </c>
      <c r="L68">
        <v>0</v>
      </c>
      <c r="M68" s="3">
        <v>10</v>
      </c>
      <c r="N68" s="1">
        <f t="shared" si="8"/>
        <v>4.3837645028779004</v>
      </c>
      <c r="O68" s="1">
        <f t="shared" si="9"/>
        <v>1.4143415394707328</v>
      </c>
      <c r="P68" s="1">
        <f t="shared" si="3"/>
        <v>3444.3981060423489</v>
      </c>
      <c r="Q68">
        <f t="shared" si="4"/>
        <v>0</v>
      </c>
    </row>
    <row r="69" spans="11:17" x14ac:dyDescent="0.25">
      <c r="K69" s="2">
        <v>50830</v>
      </c>
      <c r="L69">
        <v>0</v>
      </c>
      <c r="M69" s="3">
        <v>10</v>
      </c>
      <c r="N69" s="1">
        <f t="shared" si="8"/>
        <v>4.3837645028779004</v>
      </c>
      <c r="O69" s="1">
        <f t="shared" si="9"/>
        <v>1.4143415394707328</v>
      </c>
      <c r="P69" s="1">
        <f t="shared" si="3"/>
        <v>3444.3981060423489</v>
      </c>
      <c r="Q69">
        <f t="shared" si="4"/>
        <v>0</v>
      </c>
    </row>
    <row r="70" spans="11:17" x14ac:dyDescent="0.25">
      <c r="K70" s="2">
        <v>50922</v>
      </c>
      <c r="L70">
        <v>0</v>
      </c>
      <c r="M70" s="3">
        <v>10</v>
      </c>
      <c r="N70" s="1">
        <f t="shared" si="8"/>
        <v>4.3837645028779004</v>
      </c>
      <c r="O70" s="1">
        <f t="shared" si="9"/>
        <v>1.4143415394707328</v>
      </c>
      <c r="P70" s="1">
        <f t="shared" ref="P70:P76" si="10">P69+(N70-N69)+(O70-O69)</f>
        <v>3444.3981060423489</v>
      </c>
      <c r="Q70">
        <f t="shared" ref="Q70:Q76" si="11">LN(P70/P69)</f>
        <v>0</v>
      </c>
    </row>
    <row r="71" spans="11:17" x14ac:dyDescent="0.25">
      <c r="K71" s="2">
        <v>51014</v>
      </c>
      <c r="L71">
        <v>0</v>
      </c>
      <c r="M71" s="3">
        <v>10</v>
      </c>
      <c r="N71" s="1">
        <f t="shared" si="8"/>
        <v>4.3837645028779004</v>
      </c>
      <c r="O71" s="1">
        <f t="shared" si="9"/>
        <v>1.4143415394707328</v>
      </c>
      <c r="P71" s="1">
        <f t="shared" si="10"/>
        <v>3444.3981060423489</v>
      </c>
      <c r="Q71">
        <f t="shared" si="11"/>
        <v>0</v>
      </c>
    </row>
    <row r="72" spans="11:17" x14ac:dyDescent="0.25">
      <c r="K72" s="2">
        <v>51105</v>
      </c>
      <c r="L72">
        <v>0</v>
      </c>
      <c r="M72" s="3">
        <v>10</v>
      </c>
      <c r="N72" s="1">
        <f t="shared" si="8"/>
        <v>4.3837645028779004</v>
      </c>
      <c r="O72" s="1">
        <f t="shared" si="9"/>
        <v>1.4143415394707328</v>
      </c>
      <c r="P72" s="1">
        <f t="shared" si="10"/>
        <v>3444.3981060423489</v>
      </c>
      <c r="Q72">
        <f t="shared" si="11"/>
        <v>0</v>
      </c>
    </row>
    <row r="73" spans="11:17" x14ac:dyDescent="0.25">
      <c r="K73" s="2">
        <v>51196</v>
      </c>
      <c r="L73">
        <v>0</v>
      </c>
      <c r="M73" s="3">
        <v>10</v>
      </c>
      <c r="N73" s="1">
        <f t="shared" si="8"/>
        <v>4.3837645028779004</v>
      </c>
      <c r="O73" s="1">
        <f t="shared" si="9"/>
        <v>1.4143415394707328</v>
      </c>
      <c r="P73" s="1">
        <f t="shared" si="10"/>
        <v>3444.3981060423489</v>
      </c>
      <c r="Q73">
        <f t="shared" si="11"/>
        <v>0</v>
      </c>
    </row>
    <row r="74" spans="11:17" x14ac:dyDescent="0.25">
      <c r="K74" s="2">
        <v>51288</v>
      </c>
      <c r="L74">
        <v>0</v>
      </c>
      <c r="M74" s="3">
        <v>10</v>
      </c>
      <c r="N74" s="1">
        <f t="shared" si="8"/>
        <v>4.3837645028779004</v>
      </c>
      <c r="O74" s="1">
        <f t="shared" si="9"/>
        <v>1.4143415394707328</v>
      </c>
      <c r="P74" s="1">
        <f t="shared" si="10"/>
        <v>3444.3981060423489</v>
      </c>
      <c r="Q74">
        <f t="shared" si="11"/>
        <v>0</v>
      </c>
    </row>
    <row r="75" spans="11:17" x14ac:dyDescent="0.25">
      <c r="K75" s="2">
        <v>51380</v>
      </c>
      <c r="L75">
        <v>0</v>
      </c>
      <c r="M75" s="3">
        <v>10</v>
      </c>
      <c r="N75" s="1">
        <f t="shared" si="8"/>
        <v>4.3837645028779004</v>
      </c>
      <c r="O75" s="1">
        <f t="shared" si="9"/>
        <v>1.4143415394707328</v>
      </c>
      <c r="P75" s="1">
        <f t="shared" si="10"/>
        <v>3444.3981060423489</v>
      </c>
      <c r="Q75">
        <f t="shared" si="11"/>
        <v>0</v>
      </c>
    </row>
    <row r="76" spans="11:17" x14ac:dyDescent="0.25">
      <c r="K76" s="2">
        <v>51471</v>
      </c>
      <c r="L76">
        <v>0</v>
      </c>
      <c r="M76" s="3">
        <v>10</v>
      </c>
      <c r="N76" s="1">
        <f t="shared" si="8"/>
        <v>4.3837645028779004</v>
      </c>
      <c r="O76" s="1">
        <f t="shared" si="9"/>
        <v>1.4143415394707328</v>
      </c>
      <c r="P76" s="1">
        <f t="shared" si="10"/>
        <v>3444.3981060423489</v>
      </c>
      <c r="Q76">
        <f t="shared" si="11"/>
        <v>0</v>
      </c>
    </row>
    <row r="77" spans="11:17" x14ac:dyDescent="0.25">
      <c r="K77" s="2"/>
    </row>
    <row r="78" spans="11:17" x14ac:dyDescent="0.25">
      <c r="K78" s="2"/>
    </row>
    <row r="79" spans="11:17" x14ac:dyDescent="0.25">
      <c r="K79" s="2"/>
    </row>
    <row r="80" spans="11:17" x14ac:dyDescent="0.25">
      <c r="K80" s="2"/>
    </row>
    <row r="81" spans="11:11" x14ac:dyDescent="0.25">
      <c r="K81" s="2"/>
    </row>
    <row r="82" spans="11:11" x14ac:dyDescent="0.25">
      <c r="K82" s="2"/>
    </row>
    <row r="83" spans="11:11" x14ac:dyDescent="0.25">
      <c r="K83" s="2"/>
    </row>
    <row r="84" spans="11:11" x14ac:dyDescent="0.25">
      <c r="K84" s="2"/>
    </row>
    <row r="85" spans="11:11" x14ac:dyDescent="0.25">
      <c r="K85" s="2"/>
    </row>
    <row r="86" spans="11:11" x14ac:dyDescent="0.25">
      <c r="K86" s="2"/>
    </row>
    <row r="87" spans="11:11" x14ac:dyDescent="0.25">
      <c r="K87" s="2"/>
    </row>
    <row r="88" spans="11:11" x14ac:dyDescent="0.25">
      <c r="K88" s="2"/>
    </row>
    <row r="89" spans="11:11" x14ac:dyDescent="0.25">
      <c r="K89" s="2"/>
    </row>
    <row r="90" spans="11:11" x14ac:dyDescent="0.25">
      <c r="K90" s="2"/>
    </row>
    <row r="91" spans="11:11" x14ac:dyDescent="0.25">
      <c r="K91" s="2"/>
    </row>
    <row r="92" spans="11:11" x14ac:dyDescent="0.25">
      <c r="K92" s="2"/>
    </row>
    <row r="93" spans="11:11" x14ac:dyDescent="0.25">
      <c r="K93" s="2"/>
    </row>
    <row r="94" spans="11:11" x14ac:dyDescent="0.25">
      <c r="K94" s="2"/>
    </row>
    <row r="95" spans="11:11" x14ac:dyDescent="0.25">
      <c r="K95" s="2"/>
    </row>
    <row r="96" spans="11:11" x14ac:dyDescent="0.25">
      <c r="K96" s="2"/>
    </row>
    <row r="97" spans="11:11" x14ac:dyDescent="0.25">
      <c r="K97" s="2"/>
    </row>
    <row r="98" spans="11:11" x14ac:dyDescent="0.25">
      <c r="K98" s="2"/>
    </row>
    <row r="99" spans="11:11" x14ac:dyDescent="0.25">
      <c r="K99" s="2"/>
    </row>
    <row r="100" spans="11:11" x14ac:dyDescent="0.25">
      <c r="K100" s="2"/>
    </row>
    <row r="101" spans="11:11" x14ac:dyDescent="0.25">
      <c r="K101" s="2"/>
    </row>
    <row r="102" spans="11:11" x14ac:dyDescent="0.25">
      <c r="K102" s="2"/>
    </row>
    <row r="103" spans="11:11" x14ac:dyDescent="0.25">
      <c r="K103" s="2"/>
    </row>
    <row r="104" spans="11:11" x14ac:dyDescent="0.25">
      <c r="K104" s="2"/>
    </row>
    <row r="105" spans="11:11" x14ac:dyDescent="0.25">
      <c r="K105" s="2"/>
    </row>
    <row r="106" spans="11:11" x14ac:dyDescent="0.25">
      <c r="K106" s="2"/>
    </row>
    <row r="107" spans="11:11" x14ac:dyDescent="0.25">
      <c r="K107" s="2"/>
    </row>
    <row r="108" spans="11:11" x14ac:dyDescent="0.25">
      <c r="K108" s="2"/>
    </row>
    <row r="109" spans="11:11" x14ac:dyDescent="0.25">
      <c r="K109" s="2"/>
    </row>
  </sheetData>
  <pageMargins left="0.7" right="0.7" top="0.75" bottom="0.75" header="0.3" footer="0.3"/>
  <pageSetup orientation="portrait" r:id="rId1"/>
  <headerFooter>
    <oddHeader>&amp;L&amp;"Calibri"&amp;11&amp;K000000NONCONFIDENTIAL // EXTERNAL&amp;1#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Mehrotra, Neil</dc:creator>
  <cp:lastModifiedBy>Mehrotra, Neil</cp:lastModifiedBy>
  <dcterms:created xsi:type="dcterms:W3CDTF">2023-02-06T03:18:07Z</dcterms:created>
  <dcterms:modified xsi:type="dcterms:W3CDTF">2023-02-16T02:56:06Z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51c2f0d-b3ff-4d77-9838-7b0e82bdd7ab_Enabled">
    <vt:lpwstr>true</vt:lpwstr>
  </property>
  <property fmtid="{D5CDD505-2E9C-101B-9397-08002B2CF9AE}" pid="3" name="MSIP_Label_b51c2f0d-b3ff-4d77-9838-7b0e82bdd7ab_SetDate">
    <vt:lpwstr>2023-02-16T02:55:54Z</vt:lpwstr>
  </property>
  <property fmtid="{D5CDD505-2E9C-101B-9397-08002B2CF9AE}" pid="4" name="MSIP_Label_b51c2f0d-b3ff-4d77-9838-7b0e82bdd7ab_Method">
    <vt:lpwstr>Privileged</vt:lpwstr>
  </property>
  <property fmtid="{D5CDD505-2E9C-101B-9397-08002B2CF9AE}" pid="5" name="MSIP_Label_b51c2f0d-b3ff-4d77-9838-7b0e82bdd7ab_Name">
    <vt:lpwstr>b51c2f0d-b3ff-4d77-9838-7b0e82bdd7ab</vt:lpwstr>
  </property>
  <property fmtid="{D5CDD505-2E9C-101B-9397-08002B2CF9AE}" pid="6" name="MSIP_Label_b51c2f0d-b3ff-4d77-9838-7b0e82bdd7ab_SiteId">
    <vt:lpwstr>b397c653-5b19-463f-b9fc-af658ded9128</vt:lpwstr>
  </property>
  <property fmtid="{D5CDD505-2E9C-101B-9397-08002B2CF9AE}" pid="7" name="MSIP_Label_b51c2f0d-b3ff-4d77-9838-7b0e82bdd7ab_ActionId">
    <vt:lpwstr>b1206d72-033f-4bb5-9863-c388084901b9</vt:lpwstr>
  </property>
  <property fmtid="{D5CDD505-2E9C-101B-9397-08002B2CF9AE}" pid="8" name="MSIP_Label_b51c2f0d-b3ff-4d77-9838-7b0e82bdd7ab_ContentBits">
    <vt:lpwstr>1</vt:lpwstr>
  </property>
</Properties>
</file>